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Budget 2010-2011-2012" sheetId="1" r:id="rId1"/>
  </sheets>
  <definedNames>
    <definedName name="_xlnm.Print_Area" localSheetId="0">'Budget 2010-2011-2012'!$A$1:$E$58</definedName>
  </definedNames>
  <calcPr fullCalcOnLoad="1"/>
</workbook>
</file>

<file path=xl/sharedStrings.xml><?xml version="1.0" encoding="utf-8"?>
<sst xmlns="http://schemas.openxmlformats.org/spreadsheetml/2006/main" count="55" uniqueCount="53">
  <si>
    <t>Indtægter:</t>
  </si>
  <si>
    <t>Ejerforeningsbidrag</t>
  </si>
  <si>
    <t>Brandes Minde - Gårdlav</t>
  </si>
  <si>
    <t xml:space="preserve">Indtægter i alt </t>
  </si>
  <si>
    <t>Forsikringer og abonnementer</t>
  </si>
  <si>
    <t>Almindelig vedligeholdelse</t>
  </si>
  <si>
    <t>Godtgørelse til bestyrelse</t>
  </si>
  <si>
    <t>Udgifter i alt</t>
  </si>
  <si>
    <t>Budget</t>
  </si>
  <si>
    <t>Revision af ejerforeningen</t>
  </si>
  <si>
    <t>Revision af gårdlav</t>
  </si>
  <si>
    <t>Ejendom 507</t>
  </si>
  <si>
    <t>I alt vedligeholdelse</t>
  </si>
  <si>
    <t>Opbevaringsrum - lejeindtægt</t>
  </si>
  <si>
    <t>Udgifter til vedligeholdelse:</t>
  </si>
  <si>
    <t>Gårdlav</t>
  </si>
  <si>
    <t>Personaleudgifter, bestyrelse og beboerudgifter</t>
  </si>
  <si>
    <t>Kiploft - Fællesudgifter og overdragelsesvederlag</t>
  </si>
  <si>
    <t>Elektricitet</t>
  </si>
  <si>
    <t>Vand</t>
  </si>
  <si>
    <t>Renholdelse og snerydning - Materialer</t>
  </si>
  <si>
    <r>
      <t>Varmeregnskab</t>
    </r>
    <r>
      <rPr>
        <sz val="10"/>
        <rFont val="Arial"/>
        <family val="2"/>
      </rPr>
      <t xml:space="preserve"> (m. moms fra 2011)</t>
    </r>
  </si>
  <si>
    <t>Tab på debitorer</t>
  </si>
  <si>
    <t xml:space="preserve">Honorar til bestyrelsesformand  </t>
  </si>
  <si>
    <t>Projekt 2010-2012: Facade, Kælder, dræn, opgange etc.</t>
  </si>
  <si>
    <t>Estimeret andel af lønudgifter til midlertidigt ansat projektpersonale</t>
  </si>
  <si>
    <t xml:space="preserve">Resultat </t>
  </si>
  <si>
    <t>E/F Aladdin</t>
  </si>
  <si>
    <t>Ejd. 507</t>
  </si>
  <si>
    <t xml:space="preserve">Kommunal vejrenholdelse </t>
  </si>
  <si>
    <t>Renovation, div. afgifter</t>
  </si>
  <si>
    <t>Enteprenør- og materialeomkostninger, projekt 2010-2012</t>
  </si>
  <si>
    <t>Diverse udgifter - Generalforsamling, girogebyrer, ejendomskontorforhold.</t>
  </si>
  <si>
    <t>Driftsresultat (uden projekt 2010-2012)</t>
  </si>
  <si>
    <t>Aktiverede enteprenør- og materialeomkostninger</t>
  </si>
  <si>
    <t>Ejerforeningens ejerlejligheder, andel af fællesudgifter</t>
  </si>
  <si>
    <r>
      <t>Administration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(m. moms fra 2011) </t>
    </r>
  </si>
  <si>
    <t>Diverse indtægter herunder renteindtægter</t>
  </si>
  <si>
    <t>Teknisk bistand og tilsyn, Ingeniør</t>
  </si>
  <si>
    <t>I alt:</t>
  </si>
  <si>
    <t>Sum:</t>
  </si>
  <si>
    <t>Porto, kopier og udsendelse - Adm´s udsendelse af beboermat.</t>
  </si>
  <si>
    <t xml:space="preserve">          Budget 2013</t>
  </si>
  <si>
    <t xml:space="preserve">Renteudgifter / Afvikling af lån til Projekt 2010-2012 </t>
  </si>
  <si>
    <t>Byggelån, Nykredit, Projekt 2010-2012, bogf. saldo pr. 31.12.12</t>
  </si>
  <si>
    <t>renter</t>
  </si>
  <si>
    <t xml:space="preserve">Indflytningsgebyr-trappeistandsættelse </t>
  </si>
  <si>
    <t>Andre honorarer</t>
  </si>
  <si>
    <t>Vedligeholdelsesplan for 2013 + projekt 2010-2012 rest</t>
  </si>
  <si>
    <t>Realiseret</t>
  </si>
  <si>
    <t xml:space="preserve">Estimerede lønudgifter til projekt 2010-2012 + 2013 </t>
  </si>
  <si>
    <t>Bogførte entreprenør- og materialeomkostninger 2010-2012 + 2013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</si>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</sst>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#,##0;[Red]#,##0"/>
    <numFmt numFmtId="179" formatCode="[$-406]d\.\ mmmm\ yyyy"/>
    <numFmt numFmtId="180" formatCode="0.0"/>
    <numFmt numFmtId="181" formatCode="_ * #,##0.0_ ;_ * \-#,##0.0_ ;_ * &quot;-&quot;??_ ;_ @_ "/>
    <numFmt numFmtId="182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3" applyNumberFormat="0" applyAlignment="0" applyProtection="0"/>
    <xf numFmtId="0" fontId="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" fillId="33" borderId="10" xfId="4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3" fontId="0" fillId="0" borderId="14" xfId="40" applyNumberFormat="1" applyFont="1" applyBorder="1" applyAlignment="1">
      <alignment/>
    </xf>
    <xf numFmtId="3" fontId="1" fillId="33" borderId="15" xfId="40" applyNumberFormat="1" applyFont="1" applyFill="1" applyBorder="1" applyAlignment="1">
      <alignment/>
    </xf>
    <xf numFmtId="3" fontId="0" fillId="0" borderId="14" xfId="4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4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33" borderId="21" xfId="40" applyNumberFormat="1" applyFont="1" applyFill="1" applyBorder="1" applyAlignment="1">
      <alignment/>
    </xf>
    <xf numFmtId="3" fontId="0" fillId="0" borderId="22" xfId="40" applyNumberFormat="1" applyFont="1" applyBorder="1" applyAlignment="1">
      <alignment/>
    </xf>
    <xf numFmtId="3" fontId="0" fillId="33" borderId="10" xfId="4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3" fontId="1" fillId="33" borderId="10" xfId="40" applyNumberFormat="1" applyFont="1" applyFill="1" applyBorder="1" applyAlignment="1">
      <alignment/>
    </xf>
    <xf numFmtId="3" fontId="1" fillId="0" borderId="14" xfId="40" applyNumberFormat="1" applyFont="1" applyBorder="1" applyAlignment="1">
      <alignment horizontal="center"/>
    </xf>
    <xf numFmtId="173" fontId="1" fillId="0" borderId="14" xfId="40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0" borderId="26" xfId="40" applyNumberFormat="1" applyFont="1" applyBorder="1" applyAlignment="1">
      <alignment/>
    </xf>
    <xf numFmtId="173" fontId="0" fillId="0" borderId="22" xfId="40" applyNumberFormat="1" applyFont="1" applyBorder="1" applyAlignment="1">
      <alignment/>
    </xf>
    <xf numFmtId="3" fontId="1" fillId="33" borderId="27" xfId="40" applyNumberFormat="1" applyFont="1" applyFill="1" applyBorder="1" applyAlignment="1">
      <alignment/>
    </xf>
    <xf numFmtId="3" fontId="0" fillId="0" borderId="26" xfId="40" applyNumberFormat="1" applyFont="1" applyBorder="1" applyAlignment="1">
      <alignment/>
    </xf>
    <xf numFmtId="0" fontId="0" fillId="0" borderId="24" xfId="0" applyBorder="1" applyAlignment="1">
      <alignment horizontal="center"/>
    </xf>
    <xf numFmtId="2" fontId="0" fillId="0" borderId="22" xfId="40" applyNumberFormat="1" applyFont="1" applyBorder="1" applyAlignment="1">
      <alignment/>
    </xf>
    <xf numFmtId="1" fontId="1" fillId="33" borderId="13" xfId="40" applyNumberFormat="1" applyFont="1" applyFill="1" applyBorder="1" applyAlignment="1">
      <alignment horizontal="center"/>
    </xf>
    <xf numFmtId="173" fontId="0" fillId="0" borderId="0" xfId="40" applyNumberFormat="1" applyFont="1" applyFill="1" applyBorder="1" applyAlignment="1">
      <alignment/>
    </xf>
    <xf numFmtId="172" fontId="1" fillId="33" borderId="21" xfId="4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172" fontId="0" fillId="0" borderId="22" xfId="40" applyNumberFormat="1" applyFont="1" applyBorder="1" applyAlignment="1">
      <alignment/>
    </xf>
    <xf numFmtId="3" fontId="1" fillId="0" borderId="34" xfId="40" applyNumberFormat="1" applyFont="1" applyBorder="1" applyAlignment="1">
      <alignment horizontal="center"/>
    </xf>
    <xf numFmtId="0" fontId="1" fillId="0" borderId="35" xfId="40" applyNumberFormat="1" applyFont="1" applyBorder="1" applyAlignment="1">
      <alignment horizontal="center"/>
    </xf>
    <xf numFmtId="0" fontId="1" fillId="33" borderId="36" xfId="0" applyFont="1" applyFill="1" applyBorder="1" applyAlignment="1">
      <alignment/>
    </xf>
    <xf numFmtId="0" fontId="4" fillId="0" borderId="37" xfId="0" applyFont="1" applyBorder="1" applyAlignment="1">
      <alignment/>
    </xf>
    <xf numFmtId="0" fontId="1" fillId="0" borderId="26" xfId="0" applyFont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/>
    </xf>
    <xf numFmtId="171" fontId="0" fillId="0" borderId="26" xfId="40" applyNumberFormat="1" applyFont="1" applyBorder="1" applyAlignment="1">
      <alignment/>
    </xf>
    <xf numFmtId="3" fontId="0" fillId="0" borderId="23" xfId="4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39" xfId="40" applyNumberFormat="1" applyFont="1" applyBorder="1" applyAlignment="1">
      <alignment/>
    </xf>
    <xf numFmtId="3" fontId="0" fillId="0" borderId="0" xfId="40" applyNumberFormat="1" applyFont="1" applyBorder="1" applyAlignment="1">
      <alignment/>
    </xf>
    <xf numFmtId="172" fontId="0" fillId="0" borderId="0" xfId="40" applyNumberFormat="1" applyFont="1" applyBorder="1" applyAlignment="1">
      <alignment/>
    </xf>
    <xf numFmtId="3" fontId="1" fillId="0" borderId="18" xfId="40" applyNumberFormat="1" applyFont="1" applyBorder="1" applyAlignment="1">
      <alignment/>
    </xf>
    <xf numFmtId="3" fontId="1" fillId="0" borderId="39" xfId="40" applyNumberFormat="1" applyFont="1" applyBorder="1" applyAlignment="1">
      <alignment/>
    </xf>
    <xf numFmtId="0" fontId="6" fillId="33" borderId="31" xfId="0" applyFont="1" applyFill="1" applyBorder="1" applyAlignment="1">
      <alignment horizontal="center"/>
    </xf>
    <xf numFmtId="0" fontId="1" fillId="33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4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923925</xdr:colOff>
      <xdr:row>0</xdr:row>
      <xdr:rowOff>323850</xdr:rowOff>
    </xdr:to>
    <xdr:pic>
      <xdr:nvPicPr>
        <xdr:cNvPr id="1" name="Picture 1" descr="top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2.421875" style="0" bestFit="1" customWidth="1"/>
    <col min="2" max="2" width="12.00390625" style="0" customWidth="1"/>
    <col min="3" max="3" width="12.00390625" style="2" customWidth="1"/>
    <col min="4" max="4" width="11.7109375" style="0" customWidth="1"/>
    <col min="5" max="5" width="11.421875" style="2" customWidth="1"/>
    <col min="6" max="7" width="11.28125" style="0" bestFit="1" customWidth="1"/>
  </cols>
  <sheetData>
    <row r="1" spans="1:5" ht="28.5" customHeight="1">
      <c r="A1" s="45"/>
      <c r="B1" s="46"/>
      <c r="C1" s="46"/>
      <c r="D1" s="46"/>
      <c r="E1" s="47"/>
    </row>
    <row r="2" spans="1:5" ht="19.5" customHeight="1">
      <c r="A2" s="30" t="s">
        <v>28</v>
      </c>
      <c r="B2" s="44"/>
      <c r="C2" s="44"/>
      <c r="D2" s="44"/>
      <c r="E2" s="48"/>
    </row>
    <row r="3" spans="1:5" ht="16.5" customHeight="1">
      <c r="A3" s="30" t="s">
        <v>27</v>
      </c>
      <c r="B3" s="44"/>
      <c r="C3" s="44"/>
      <c r="D3" s="44"/>
      <c r="E3" s="48"/>
    </row>
    <row r="4" spans="1:5" ht="29.25" customHeight="1" thickBot="1">
      <c r="A4" s="51" t="s">
        <v>42</v>
      </c>
      <c r="B4" s="70"/>
      <c r="C4" s="49"/>
      <c r="D4" s="49"/>
      <c r="E4" s="50"/>
    </row>
    <row r="5" spans="1:5" s="1" customFormat="1" ht="12.75">
      <c r="A5" s="56"/>
      <c r="B5" s="53" t="s">
        <v>49</v>
      </c>
      <c r="C5" s="53" t="s">
        <v>8</v>
      </c>
      <c r="D5" s="28" t="s">
        <v>8</v>
      </c>
      <c r="E5" s="29" t="s">
        <v>8</v>
      </c>
    </row>
    <row r="6" spans="1:5" s="1" customFormat="1" ht="12.75">
      <c r="A6" s="57" t="s">
        <v>11</v>
      </c>
      <c r="B6" s="54">
        <v>2012</v>
      </c>
      <c r="C6" s="54">
        <v>2012</v>
      </c>
      <c r="D6" s="13">
        <v>2013</v>
      </c>
      <c r="E6" s="13">
        <v>2014</v>
      </c>
    </row>
    <row r="7" spans="1:5" ht="12.75">
      <c r="A7" s="58" t="s">
        <v>0</v>
      </c>
      <c r="B7" s="21"/>
      <c r="C7" s="21"/>
      <c r="D7" s="9"/>
      <c r="E7" s="40"/>
    </row>
    <row r="8" spans="1:5" ht="12.75">
      <c r="A8" s="59" t="s">
        <v>1</v>
      </c>
      <c r="B8" s="21">
        <v>7291039</v>
      </c>
      <c r="C8" s="21">
        <v>7287618</v>
      </c>
      <c r="D8" s="9">
        <v>7287618</v>
      </c>
      <c r="E8" s="21">
        <v>7287618</v>
      </c>
    </row>
    <row r="9" spans="1:5" ht="12.75">
      <c r="A9" s="60" t="s">
        <v>17</v>
      </c>
      <c r="B9" s="21">
        <v>51052</v>
      </c>
      <c r="C9" s="21">
        <v>50000</v>
      </c>
      <c r="D9" s="9">
        <v>50000</v>
      </c>
      <c r="E9" s="21">
        <v>50000</v>
      </c>
    </row>
    <row r="10" spans="1:5" ht="12.75">
      <c r="A10" s="60" t="s">
        <v>46</v>
      </c>
      <c r="B10" s="21">
        <v>144710</v>
      </c>
      <c r="C10" s="21">
        <v>50000</v>
      </c>
      <c r="D10" s="9">
        <v>95000</v>
      </c>
      <c r="E10" s="21">
        <v>95000</v>
      </c>
    </row>
    <row r="11" spans="1:5" ht="12.75">
      <c r="A11" s="59" t="s">
        <v>2</v>
      </c>
      <c r="B11" s="21">
        <v>83053</v>
      </c>
      <c r="C11" s="21">
        <v>85000</v>
      </c>
      <c r="D11" s="9">
        <v>85000</v>
      </c>
      <c r="E11" s="21">
        <v>85000</v>
      </c>
    </row>
    <row r="12" spans="1:5" ht="12.75">
      <c r="A12" s="59" t="s">
        <v>13</v>
      </c>
      <c r="B12" s="21">
        <v>17775</v>
      </c>
      <c r="C12" s="21">
        <v>20000</v>
      </c>
      <c r="D12" s="9">
        <v>25000</v>
      </c>
      <c r="E12" s="21">
        <v>25000</v>
      </c>
    </row>
    <row r="13" spans="1:5" ht="12.75">
      <c r="A13" s="61" t="s">
        <v>37</v>
      </c>
      <c r="B13" s="21">
        <f>58384+3243</f>
        <v>61627</v>
      </c>
      <c r="C13" s="52">
        <v>0</v>
      </c>
      <c r="D13" s="9">
        <v>50000</v>
      </c>
      <c r="E13" s="21">
        <v>50000</v>
      </c>
    </row>
    <row r="14" spans="1:5" ht="13.5" thickBot="1">
      <c r="A14" s="55" t="s">
        <v>3</v>
      </c>
      <c r="B14" s="37">
        <f>SUM(B8:B13)</f>
        <v>7649256</v>
      </c>
      <c r="C14" s="37">
        <f>SUM(C8:C13)</f>
        <v>7492618</v>
      </c>
      <c r="D14" s="10">
        <f>SUM(D8:D13)</f>
        <v>7592618</v>
      </c>
      <c r="E14" s="10">
        <f>SUM(E8:E13)</f>
        <v>7592618</v>
      </c>
    </row>
    <row r="15" spans="1:5" ht="13.5" thickTop="1">
      <c r="A15" s="30" t="s">
        <v>14</v>
      </c>
      <c r="B15" s="35"/>
      <c r="C15" s="35"/>
      <c r="D15" s="9"/>
      <c r="E15" s="36"/>
    </row>
    <row r="16" spans="1:5" ht="12.75">
      <c r="A16" s="31" t="s">
        <v>5</v>
      </c>
      <c r="B16" s="35">
        <v>503173</v>
      </c>
      <c r="C16" s="35">
        <v>300000</v>
      </c>
      <c r="D16" s="9">
        <v>300000</v>
      </c>
      <c r="E16" s="21">
        <v>300000</v>
      </c>
    </row>
    <row r="17" spans="1:5" ht="12.75">
      <c r="A17" s="31" t="s">
        <v>48</v>
      </c>
      <c r="B17" s="62"/>
      <c r="C17" s="62">
        <v>0</v>
      </c>
      <c r="D17" s="9">
        <v>650000</v>
      </c>
      <c r="E17" s="52">
        <v>0</v>
      </c>
    </row>
    <row r="18" spans="1:5" ht="12.75">
      <c r="A18" s="32" t="s">
        <v>38</v>
      </c>
      <c r="B18" s="35">
        <v>50000</v>
      </c>
      <c r="C18" s="35">
        <v>50000</v>
      </c>
      <c r="D18" s="9">
        <v>50000</v>
      </c>
      <c r="E18" s="21">
        <v>50000</v>
      </c>
    </row>
    <row r="19" spans="1:8" ht="12.75">
      <c r="A19" s="31" t="s">
        <v>15</v>
      </c>
      <c r="B19" s="35">
        <v>107257</v>
      </c>
      <c r="C19" s="35">
        <v>135000</v>
      </c>
      <c r="D19" s="9">
        <v>135000</v>
      </c>
      <c r="E19" s="21">
        <v>100000</v>
      </c>
      <c r="G19" s="67"/>
      <c r="H19" s="3"/>
    </row>
    <row r="20" spans="1:8" ht="13.5" thickBot="1">
      <c r="A20" s="32" t="s">
        <v>31</v>
      </c>
      <c r="B20" s="35">
        <v>731082</v>
      </c>
      <c r="C20" s="35">
        <v>1000000</v>
      </c>
      <c r="D20" s="52">
        <v>0</v>
      </c>
      <c r="E20" s="36">
        <v>0</v>
      </c>
      <c r="G20" s="66"/>
      <c r="H20" s="3"/>
    </row>
    <row r="21" spans="1:6" ht="13.5" thickBot="1">
      <c r="A21" s="33" t="s">
        <v>12</v>
      </c>
      <c r="B21" s="5">
        <f>SUM(B16:B20)</f>
        <v>1391512</v>
      </c>
      <c r="C21" s="5">
        <f>SUM(C16:C20)</f>
        <v>1485000</v>
      </c>
      <c r="D21" s="20">
        <f>SUM(D16:D20)</f>
        <v>1135000</v>
      </c>
      <c r="E21" s="20">
        <f>SUM(E16:E20)</f>
        <v>450000</v>
      </c>
      <c r="F21" s="4"/>
    </row>
    <row r="22" spans="1:6" ht="12.75">
      <c r="A22" s="31" t="s">
        <v>4</v>
      </c>
      <c r="B22" s="35">
        <v>915639</v>
      </c>
      <c r="C22" s="35">
        <v>940000</v>
      </c>
      <c r="D22" s="9">
        <v>900000</v>
      </c>
      <c r="E22" s="21">
        <v>900000</v>
      </c>
      <c r="F22" s="4"/>
    </row>
    <row r="23" spans="1:6" ht="12.75">
      <c r="A23" s="31" t="s">
        <v>16</v>
      </c>
      <c r="B23" s="38">
        <v>2577060</v>
      </c>
      <c r="C23" s="38">
        <v>2150000</v>
      </c>
      <c r="D23" s="11">
        <v>2250000</v>
      </c>
      <c r="E23" s="21">
        <v>1850000</v>
      </c>
      <c r="F23" s="4"/>
    </row>
    <row r="24" spans="1:6" ht="12.75">
      <c r="A24" s="32" t="s">
        <v>20</v>
      </c>
      <c r="B24" s="35">
        <v>22629</v>
      </c>
      <c r="C24" s="35">
        <v>30000</v>
      </c>
      <c r="D24" s="9">
        <v>30000</v>
      </c>
      <c r="E24" s="21">
        <v>30000</v>
      </c>
      <c r="F24" s="4"/>
    </row>
    <row r="25" spans="1:5" ht="12.75">
      <c r="A25" s="32" t="s">
        <v>18</v>
      </c>
      <c r="B25" s="35">
        <v>162142</v>
      </c>
      <c r="C25" s="35">
        <v>180000</v>
      </c>
      <c r="D25" s="9">
        <v>150000</v>
      </c>
      <c r="E25" s="21">
        <v>160000</v>
      </c>
    </row>
    <row r="26" spans="1:5" ht="12.75">
      <c r="A26" s="32" t="s">
        <v>19</v>
      </c>
      <c r="B26" s="35">
        <v>855937</v>
      </c>
      <c r="C26" s="35">
        <v>1000000</v>
      </c>
      <c r="D26" s="9">
        <v>1000000</v>
      </c>
      <c r="E26" s="21">
        <v>1000000</v>
      </c>
    </row>
    <row r="27" spans="1:5" ht="12.75">
      <c r="A27" s="32" t="s">
        <v>30</v>
      </c>
      <c r="B27" s="38">
        <f>786651-B28+10492</f>
        <v>647297</v>
      </c>
      <c r="C27" s="38">
        <v>650000</v>
      </c>
      <c r="D27" s="11">
        <v>650000</v>
      </c>
      <c r="E27" s="21">
        <v>650000</v>
      </c>
    </row>
    <row r="28" spans="1:5" ht="12.75">
      <c r="A28" s="32" t="s">
        <v>29</v>
      </c>
      <c r="B28" s="38">
        <v>149846</v>
      </c>
      <c r="C28" s="38">
        <v>150000</v>
      </c>
      <c r="D28" s="11">
        <v>150000</v>
      </c>
      <c r="E28" s="21">
        <v>150000</v>
      </c>
    </row>
    <row r="29" spans="1:6" ht="12.75">
      <c r="A29" s="32" t="s">
        <v>36</v>
      </c>
      <c r="B29" s="35">
        <v>799975</v>
      </c>
      <c r="C29" s="35">
        <v>799975</v>
      </c>
      <c r="D29" s="9">
        <v>739575</v>
      </c>
      <c r="E29" s="21">
        <v>765000</v>
      </c>
      <c r="F29" s="3"/>
    </row>
    <row r="30" spans="1:6" ht="12.75">
      <c r="A30" s="32" t="s">
        <v>47</v>
      </c>
      <c r="B30" s="35">
        <v>9250</v>
      </c>
      <c r="C30" s="35">
        <v>50000</v>
      </c>
      <c r="D30" s="9">
        <v>25000</v>
      </c>
      <c r="E30" s="21">
        <v>30000</v>
      </c>
      <c r="F30" s="3"/>
    </row>
    <row r="31" spans="1:6" ht="12.75">
      <c r="A31" s="32" t="s">
        <v>21</v>
      </c>
      <c r="B31" s="35">
        <v>62500</v>
      </c>
      <c r="C31" s="35">
        <v>62500</v>
      </c>
      <c r="D31" s="9">
        <v>62500</v>
      </c>
      <c r="E31" s="21">
        <v>62500</v>
      </c>
      <c r="F31" s="3"/>
    </row>
    <row r="32" spans="1:6" ht="12.75">
      <c r="A32" s="31" t="s">
        <v>10</v>
      </c>
      <c r="B32" s="35">
        <v>10500</v>
      </c>
      <c r="C32" s="35">
        <v>11000</v>
      </c>
      <c r="D32" s="9">
        <v>11000</v>
      </c>
      <c r="E32" s="21">
        <v>11000</v>
      </c>
      <c r="F32" s="3"/>
    </row>
    <row r="33" spans="1:6" ht="12.75">
      <c r="A33" s="31" t="s">
        <v>9</v>
      </c>
      <c r="B33" s="35">
        <v>50000</v>
      </c>
      <c r="C33" s="35">
        <v>50000</v>
      </c>
      <c r="D33" s="9">
        <v>50000</v>
      </c>
      <c r="E33" s="21">
        <v>50000</v>
      </c>
      <c r="F33" s="3"/>
    </row>
    <row r="34" spans="1:5" ht="12.75">
      <c r="A34" s="32" t="s">
        <v>35</v>
      </c>
      <c r="B34" s="35">
        <v>38846</v>
      </c>
      <c r="C34" s="35">
        <v>40000</v>
      </c>
      <c r="D34" s="9">
        <v>37500</v>
      </c>
      <c r="E34" s="21">
        <v>40000</v>
      </c>
    </row>
    <row r="35" spans="1:5" ht="12.75">
      <c r="A35" s="32" t="s">
        <v>41</v>
      </c>
      <c r="B35" s="35">
        <v>57639</v>
      </c>
      <c r="C35" s="35">
        <v>65000</v>
      </c>
      <c r="D35" s="21">
        <v>50000</v>
      </c>
      <c r="E35" s="21">
        <v>50000</v>
      </c>
    </row>
    <row r="36" spans="1:5" ht="12.75">
      <c r="A36" s="32" t="s">
        <v>32</v>
      </c>
      <c r="B36" s="35">
        <v>82768</v>
      </c>
      <c r="C36" s="35">
        <v>30000</v>
      </c>
      <c r="D36" s="9">
        <v>40000</v>
      </c>
      <c r="E36" s="21">
        <v>40000</v>
      </c>
    </row>
    <row r="37" spans="1:5" ht="12.75">
      <c r="A37" s="31" t="s">
        <v>6</v>
      </c>
      <c r="B37" s="35">
        <v>10000</v>
      </c>
      <c r="C37" s="35">
        <v>12000</v>
      </c>
      <c r="D37" s="9">
        <v>12000</v>
      </c>
      <c r="E37" s="21">
        <v>15000</v>
      </c>
    </row>
    <row r="38" spans="1:5" ht="12.75">
      <c r="A38" s="32" t="s">
        <v>23</v>
      </c>
      <c r="B38" s="35">
        <v>86000</v>
      </c>
      <c r="C38" s="35">
        <v>86000</v>
      </c>
      <c r="D38" s="9">
        <v>86000</v>
      </c>
      <c r="E38" s="21">
        <v>90000</v>
      </c>
    </row>
    <row r="39" spans="1:5" ht="12.75">
      <c r="A39" s="32" t="s">
        <v>22</v>
      </c>
      <c r="B39" s="35">
        <v>74169</v>
      </c>
      <c r="C39" s="35">
        <v>10000</v>
      </c>
      <c r="D39" s="9">
        <v>10000</v>
      </c>
      <c r="E39" s="21">
        <v>10000</v>
      </c>
    </row>
    <row r="40" spans="1:5" ht="13.5" thickBot="1">
      <c r="A40" s="32" t="s">
        <v>43</v>
      </c>
      <c r="B40" s="35">
        <v>146783</v>
      </c>
      <c r="C40" s="35">
        <v>175000</v>
      </c>
      <c r="D40" s="9">
        <v>175000</v>
      </c>
      <c r="E40" s="21">
        <v>150000</v>
      </c>
    </row>
    <row r="41" spans="1:7" ht="13.5" thickBot="1">
      <c r="A41" s="33" t="s">
        <v>7</v>
      </c>
      <c r="B41" s="5">
        <f>SUM(B21:B40)</f>
        <v>8150492</v>
      </c>
      <c r="C41" s="5">
        <f>SUM(C21:C40)</f>
        <v>7976475</v>
      </c>
      <c r="D41" s="5">
        <f>SUM(D21:D40)</f>
        <v>7563575</v>
      </c>
      <c r="E41" s="20">
        <f>SUM(E21:E40)</f>
        <v>6503500</v>
      </c>
      <c r="G41" s="42"/>
    </row>
    <row r="42" spans="1:5" ht="13.5" thickBot="1">
      <c r="A42" s="33" t="s">
        <v>26</v>
      </c>
      <c r="B42" s="5">
        <f>SUM(B14-B41)</f>
        <v>-501236</v>
      </c>
      <c r="C42" s="5">
        <f>SUM(C14-C41)</f>
        <v>-483857</v>
      </c>
      <c r="D42" s="5">
        <f>SUM(D14-D41)</f>
        <v>29043</v>
      </c>
      <c r="E42" s="20">
        <f>E14-E41</f>
        <v>1089118</v>
      </c>
    </row>
    <row r="43" spans="1:5" ht="13.5" thickBot="1">
      <c r="A43" s="34" t="s">
        <v>50</v>
      </c>
      <c r="B43" s="22">
        <v>530280</v>
      </c>
      <c r="C43" s="22">
        <v>750000</v>
      </c>
      <c r="D43" s="5">
        <v>250000</v>
      </c>
      <c r="E43" s="43">
        <v>0</v>
      </c>
    </row>
    <row r="44" spans="1:5" ht="13.5" thickBot="1">
      <c r="A44" s="34" t="s">
        <v>51</v>
      </c>
      <c r="B44" s="22" t="s">
        <v>52</v>
      </c>
      <c r="C44" s="22">
        <v>1000000</v>
      </c>
      <c r="D44" s="5">
        <v>650000</v>
      </c>
      <c r="E44" s="43">
        <v>0</v>
      </c>
    </row>
    <row r="45" spans="1:5" ht="13.5" thickBot="1">
      <c r="A45" s="33" t="s">
        <v>33</v>
      </c>
      <c r="B45" s="5">
        <f>SUM(B42:B44)</f>
        <v>29044</v>
      </c>
      <c r="C45" s="5">
        <f>SUM(C42:C44)</f>
        <v>1266143</v>
      </c>
      <c r="D45" s="5">
        <f>SUM(D42:D44)</f>
        <v>929043</v>
      </c>
      <c r="E45" s="27">
        <f>SUM(E42:E44)</f>
        <v>1089118</v>
      </c>
    </row>
    <row r="46" ht="29.25" customHeight="1" thickBot="1"/>
    <row r="47" spans="1:5" ht="12.75">
      <c r="A47" s="6" t="s">
        <v>24</v>
      </c>
      <c r="B47" s="71"/>
      <c r="C47" s="8">
        <v>2010</v>
      </c>
      <c r="D47" s="8">
        <v>2011</v>
      </c>
      <c r="E47" s="41">
        <v>2012</v>
      </c>
    </row>
    <row r="48" spans="1:5" ht="12.75">
      <c r="A48" s="7" t="s">
        <v>25</v>
      </c>
      <c r="B48" s="72"/>
      <c r="C48" s="23">
        <v>784370</v>
      </c>
      <c r="D48" s="23">
        <v>531277</v>
      </c>
      <c r="E48" s="63">
        <v>530280</v>
      </c>
    </row>
    <row r="49" spans="1:5" ht="12.75">
      <c r="A49" s="16" t="s">
        <v>34</v>
      </c>
      <c r="B49" s="73"/>
      <c r="C49" s="17">
        <v>724839</v>
      </c>
      <c r="D49" s="17">
        <v>583871</v>
      </c>
      <c r="E49" s="63">
        <v>731082</v>
      </c>
    </row>
    <row r="50" spans="1:5" ht="13.5" thickBot="1">
      <c r="A50" s="18" t="s">
        <v>40</v>
      </c>
      <c r="B50" s="74"/>
      <c r="C50" s="19">
        <f>C48+C49</f>
        <v>1509209</v>
      </c>
      <c r="D50" s="64">
        <f>D48+D49</f>
        <v>1115148</v>
      </c>
      <c r="E50" s="68">
        <f>SUM(E48:E49)</f>
        <v>1261362</v>
      </c>
    </row>
    <row r="51" spans="4:8" ht="16.5" customHeight="1" thickBot="1">
      <c r="D51" s="26" t="s">
        <v>39</v>
      </c>
      <c r="E51" s="69">
        <f>C50+D50+E50</f>
        <v>3885719</v>
      </c>
      <c r="G51" s="66"/>
      <c r="H51" s="3"/>
    </row>
    <row r="52" ht="5.25" customHeight="1" thickBot="1"/>
    <row r="53" spans="1:5" ht="13.5" thickBot="1">
      <c r="A53" s="24" t="s">
        <v>44</v>
      </c>
      <c r="B53" s="75"/>
      <c r="C53" s="25">
        <v>2933242</v>
      </c>
      <c r="D53" s="39" t="s">
        <v>45</v>
      </c>
      <c r="E53" s="65">
        <v>142100</v>
      </c>
    </row>
    <row r="54" spans="1:4" ht="12.75">
      <c r="A54" s="12"/>
      <c r="B54" s="12"/>
      <c r="D54" s="3"/>
    </row>
    <row r="55" spans="1:2" ht="12.75">
      <c r="A55" s="15"/>
      <c r="B55" s="15"/>
    </row>
    <row r="56" spans="1:2" ht="12.75">
      <c r="A56" s="14"/>
      <c r="B56" s="14"/>
    </row>
    <row r="57" spans="1:2" ht="12.75">
      <c r="A57" s="3"/>
      <c r="B57" s="3"/>
    </row>
    <row r="58" spans="1:4" ht="12.75">
      <c r="A58" s="3"/>
      <c r="B58" s="3"/>
      <c r="D58" s="3"/>
    </row>
    <row r="59" spans="1:2" ht="12.75">
      <c r="A59" s="3"/>
      <c r="B59" s="3"/>
    </row>
    <row r="60" ht="12.75">
      <c r="D60" s="3"/>
    </row>
    <row r="61" ht="12.75">
      <c r="D61" s="3"/>
    </row>
    <row r="62" ht="12.75">
      <c r="D62" s="3"/>
    </row>
  </sheetData>
  <sheetProtection/>
  <printOptions/>
  <pageMargins left="0.5905511811023623" right="0.5905511811023623" top="0.5511811023622047" bottom="0.551181102362204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Arup &amp; Hvidt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</dc:creator>
  <cp:keywords/>
  <dc:description/>
  <cp:lastModifiedBy>Torben Andersen</cp:lastModifiedBy>
  <cp:lastPrinted>2013-02-28T13:51:46Z</cp:lastPrinted>
  <dcterms:created xsi:type="dcterms:W3CDTF">2005-02-09T07:29:02Z</dcterms:created>
  <dcterms:modified xsi:type="dcterms:W3CDTF">2013-02-28T14:35:50Z</dcterms:modified>
  <cp:category/>
  <cp:version/>
  <cp:contentType/>
  <cp:contentStatus/>
</cp:coreProperties>
</file>